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energiaee-my.sharepoint.com/personal/jevgeni_zazokin_enefit_ee/Documents/Märkmikud/Documents/Hanked/"/>
    </mc:Choice>
  </mc:AlternateContent>
  <xr:revisionPtr revIDLastSave="17" documentId="8_{EDB1A1C4-7CE8-4CB0-8166-DE143F6F1808}" xr6:coauthVersionLast="47" xr6:coauthVersionMax="47" xr10:uidLastSave="{475473C3-1892-4053-B27C-05A1A9595674}"/>
  <bookViews>
    <workbookView xWindow="-108" yWindow="492" windowWidth="23256" windowHeight="12576" activeTab="1" xr2:uid="{00000000-000D-0000-FFFF-FFFF00000000}"/>
  </bookViews>
  <sheets>
    <sheet name="Laiendamine" sheetId="2" r:id="rId1"/>
    <sheet name="Puhastamine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2" l="1"/>
  <c r="H23" i="2"/>
  <c r="H21" i="2"/>
  <c r="I21" i="2" s="1"/>
  <c r="H19" i="2"/>
  <c r="I19" i="2" s="1"/>
  <c r="H17" i="2"/>
  <c r="H9" i="3"/>
  <c r="I9" i="3" s="1"/>
  <c r="I7" i="3"/>
  <c r="H15" i="2"/>
  <c r="H14" i="2"/>
  <c r="H12" i="2"/>
  <c r="H11" i="2"/>
  <c r="H10" i="2"/>
  <c r="I5" i="3"/>
  <c r="H8" i="2"/>
  <c r="H3" i="3"/>
  <c r="I3" i="3" s="1"/>
  <c r="I10" i="3" s="1"/>
  <c r="AJ4" i="2"/>
  <c r="H6" i="2"/>
  <c r="H4" i="2"/>
  <c r="I14" i="2" l="1"/>
  <c r="I10" i="2"/>
  <c r="I17" i="2"/>
  <c r="I8" i="2"/>
  <c r="I6" i="2"/>
  <c r="I4" i="2"/>
  <c r="I24" i="2" s="1"/>
</calcChain>
</file>

<file path=xl/sharedStrings.xml><?xml version="1.0" encoding="utf-8"?>
<sst xmlns="http://schemas.openxmlformats.org/spreadsheetml/2006/main" count="115" uniqueCount="98">
  <si>
    <t>Mastid</t>
  </si>
  <si>
    <t>Katastritunnus</t>
  </si>
  <si>
    <t>Koordinaadid</t>
  </si>
  <si>
    <t xml:space="preserve">Pikkus </t>
  </si>
  <si>
    <t>Laius</t>
  </si>
  <si>
    <t>Hektar</t>
  </si>
  <si>
    <t>Kokku</t>
  </si>
  <si>
    <t>Pilt 1</t>
  </si>
  <si>
    <t>L83</t>
  </si>
  <si>
    <t>181-197</t>
  </si>
  <si>
    <t>80201:002:0483</t>
  </si>
  <si>
    <t>59.299594, 27.654413</t>
  </si>
  <si>
    <t>L82</t>
  </si>
  <si>
    <t>79-151</t>
  </si>
  <si>
    <t>22901:006:0014 22901:006:0018 22901:006:0002</t>
  </si>
  <si>
    <t>59.224454, 27.888986 - 59.215644, 27.885132</t>
  </si>
  <si>
    <t>jõest kuni teele</t>
  </si>
  <si>
    <t>https://xgis.maaamet.ee/xgis2/page/link/wmkdBmE4</t>
  </si>
  <si>
    <t>Pilt 2</t>
  </si>
  <si>
    <t>172-174</t>
  </si>
  <si>
    <t>85101:011:0240</t>
  </si>
  <si>
    <t>59.306636, 27.676734</t>
  </si>
  <si>
    <t>Pilt 4</t>
  </si>
  <si>
    <t>8-12</t>
  </si>
  <si>
    <t>85101:011:0015</t>
  </si>
  <si>
    <t>59.305745, 27.763036</t>
  </si>
  <si>
    <t>Pilt 6</t>
  </si>
  <si>
    <t>L82/L83</t>
  </si>
  <si>
    <t>124-127</t>
  </si>
  <si>
    <t xml:space="preserve">22901:006:0011 22901:006:0024 </t>
  </si>
  <si>
    <t>59.203215, 27.79058</t>
  </si>
  <si>
    <t>127-129</t>
  </si>
  <si>
    <t>22901:006:0007 22901:006:0024</t>
  </si>
  <si>
    <t>59.203259, 27.796008</t>
  </si>
  <si>
    <t>129130A</t>
  </si>
  <si>
    <t>59.203102, 27.808897</t>
  </si>
  <si>
    <t>Pilt 7</t>
  </si>
  <si>
    <t>131-131A</t>
  </si>
  <si>
    <t>22901:006:0015</t>
  </si>
  <si>
    <t>59.204711, 27.816617</t>
  </si>
  <si>
    <t>132-134</t>
  </si>
  <si>
    <t xml:space="preserve">22901:006:0006 22901:006:0024 </t>
  </si>
  <si>
    <t>59.203481, 27.82903</t>
  </si>
  <si>
    <t>Pilt 10</t>
  </si>
  <si>
    <t>L83/84</t>
  </si>
  <si>
    <t>46-47</t>
  </si>
  <si>
    <t>85101:012:0100</t>
  </si>
  <si>
    <t>59.267575, 27.855646</t>
  </si>
  <si>
    <t>Pilt 11</t>
  </si>
  <si>
    <t>1-3</t>
  </si>
  <si>
    <t>85101:001:0807</t>
  </si>
  <si>
    <t>59.307279, 27.752655</t>
  </si>
  <si>
    <t>Pilt 12</t>
  </si>
  <si>
    <t>74-77</t>
  </si>
  <si>
    <t>85101:011:0071 85101:011:0088 85101:001:0967</t>
  </si>
  <si>
    <t>59.268559, 27.819656</t>
  </si>
  <si>
    <t>77-79</t>
  </si>
  <si>
    <t>85101:001:0963</t>
  </si>
  <si>
    <t>59.26424, 27.814389</t>
  </si>
  <si>
    <t>35-37</t>
  </si>
  <si>
    <t>85101:011:0071</t>
  </si>
  <si>
    <t>59.267097, 27.826118</t>
  </si>
  <si>
    <t>Pilt 3</t>
  </si>
  <si>
    <t>49-55</t>
  </si>
  <si>
    <t>85101:011:0063 85101:011:0005</t>
  </si>
  <si>
    <t>59.31708, 27.716023</t>
  </si>
  <si>
    <t>Pilt 5</t>
  </si>
  <si>
    <t>L81/L82</t>
  </si>
  <si>
    <t>50-114</t>
  </si>
  <si>
    <t>22901:006:0017</t>
  </si>
  <si>
    <t>59.222169, 27.766702</t>
  </si>
  <si>
    <t xml:space="preserve">jõest teele 29-56m </t>
  </si>
  <si>
    <t>4,05 ha</t>
  </si>
  <si>
    <t>Pilt 8</t>
  </si>
  <si>
    <t>78-121</t>
  </si>
  <si>
    <t>59.215649, 27.885075</t>
  </si>
  <si>
    <t>jõest teele 25-32m</t>
  </si>
  <si>
    <t>Pilt 9</t>
  </si>
  <si>
    <t>L84</t>
  </si>
  <si>
    <t>85101:012:0100 85101:012:0010 51401:001:1297 85101:012:0031 85101:012:0085</t>
  </si>
  <si>
    <t>59.266172, 27.862558</t>
  </si>
  <si>
    <t>Narva karjäär 18 Vaivara metskond 27</t>
  </si>
  <si>
    <t>Katastri nimetus</t>
  </si>
  <si>
    <t>Narva karjäär 19 Vaivara metskond 27</t>
  </si>
  <si>
    <t>Vaivara metskond 16</t>
  </si>
  <si>
    <t>Mälgi</t>
  </si>
  <si>
    <t>Aleuriidi</t>
  </si>
  <si>
    <t>Narva karjäär 12</t>
  </si>
  <si>
    <t>Narva karjäär 20 Vaivara metskond 27</t>
  </si>
  <si>
    <t>Narva karjääri tööstusterritoorium</t>
  </si>
  <si>
    <t>Raua</t>
  </si>
  <si>
    <t>Mustmetsa (eraomand) Sillaotsa (eraomand) Sügise</t>
  </si>
  <si>
    <t>Süvavee</t>
  </si>
  <si>
    <t xml:space="preserve">Mustmetsa (eraomand) </t>
  </si>
  <si>
    <t>Vaivara metskond 33 Vaivara metskond 6</t>
  </si>
  <si>
    <t>Sirgala karjäär 19</t>
  </si>
  <si>
    <t>Narva karjäär 17  Usnova                    Narva karjäär 22</t>
  </si>
  <si>
    <t>Narva karjääri tööstusterritoorium  Vaivara metskond 20  Keskterritooriumi      Masti (eraomand)   Jõetaga (eraomand)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</si>
</sst>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 m&quot;"/>
    <numFmt numFmtId="165" formatCode="0.00&quot; ha&quot;"/>
    <numFmt numFmtId="166" formatCode="0.000&quot; ha&quot;"/>
  </numFmts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5" fontId="0" fillId="2" borderId="1" xfId="0" applyNumberFormat="1" applyFill="1" applyBorder="1" applyAlignment="1">
      <alignment horizontal="center" vertical="center"/>
    </xf>
    <xf numFmtId="165" fontId="0" fillId="2" borderId="3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164" fontId="0" fillId="0" borderId="3" xfId="0" applyNumberFormat="1" applyBorder="1" applyAlignment="1">
      <alignment horizontal="center" vertical="center"/>
    </xf>
    <xf numFmtId="0" fontId="1" fillId="0" borderId="0" xfId="1"/>
    <xf numFmtId="16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164" fontId="0" fillId="0" borderId="14" xfId="0" applyNumberFormat="1" applyBorder="1"/>
    <xf numFmtId="16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1" fillId="0" borderId="0" xfId="1" applyFill="1" applyBorder="1"/>
    <xf numFmtId="16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0" fillId="0" borderId="8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165" fontId="0" fillId="2" borderId="11" xfId="0" applyNumberFormat="1" applyFill="1" applyBorder="1" applyAlignment="1">
      <alignment horizontal="center" vertical="center" wrapText="1"/>
    </xf>
    <xf numFmtId="165" fontId="0" fillId="2" borderId="13" xfId="0" applyNumberFormat="1" applyFill="1" applyBorder="1" applyAlignment="1">
      <alignment horizontal="center" vertical="center" wrapText="1"/>
    </xf>
    <xf numFmtId="165" fontId="0" fillId="2" borderId="15" xfId="0" applyNumberForma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0" fillId="2" borderId="3" xfId="0" applyNumberFormat="1" applyFill="1" applyBorder="1" applyAlignment="1">
      <alignment horizontal="center" vertical="center"/>
    </xf>
    <xf numFmtId="165" fontId="0" fillId="2" borderId="4" xfId="0" applyNumberFormat="1" applyFill="1" applyBorder="1" applyAlignment="1">
      <alignment horizontal="center" vertical="center"/>
    </xf>
    <xf numFmtId="165" fontId="0" fillId="2" borderId="2" xfId="0" applyNumberForma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xgis.maaamet.ee/xgis2/page/link/wmkdBmE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96C69-A73C-4B56-9A44-DD3DFA097DA9}">
  <dimension ref="A2:AK25"/>
  <sheetViews>
    <sheetView topLeftCell="A11" zoomScaleNormal="100" workbookViewId="0">
      <selection activeCell="D17" sqref="D17"/>
    </sheetView>
  </sheetViews>
  <sheetFormatPr defaultRowHeight="14.4" x14ac:dyDescent="0.3"/>
  <cols>
    <col min="2" max="2" width="9.6640625" bestFit="1" customWidth="1"/>
    <col min="3" max="3" width="14.33203125" bestFit="1" customWidth="1"/>
    <col min="4" max="4" width="19.88671875" customWidth="1"/>
    <col min="5" max="5" width="20.88671875" customWidth="1"/>
    <col min="6" max="6" width="7" bestFit="1" customWidth="1"/>
    <col min="8" max="8" width="16" customWidth="1"/>
    <col min="10" max="10" width="45.33203125" bestFit="1" customWidth="1"/>
  </cols>
  <sheetData>
    <row r="2" spans="1:37" x14ac:dyDescent="0.3">
      <c r="A2" s="9"/>
      <c r="B2" s="24" t="s">
        <v>0</v>
      </c>
      <c r="C2" s="24" t="s">
        <v>1</v>
      </c>
      <c r="D2" s="24" t="s">
        <v>82</v>
      </c>
      <c r="E2" s="24" t="s">
        <v>2</v>
      </c>
      <c r="F2" s="24" t="s">
        <v>3</v>
      </c>
      <c r="G2" s="24" t="s">
        <v>4</v>
      </c>
      <c r="H2" s="24" t="s">
        <v>5</v>
      </c>
      <c r="I2" s="24" t="s">
        <v>6</v>
      </c>
    </row>
    <row r="3" spans="1:37" x14ac:dyDescent="0.3">
      <c r="A3" s="32" t="s">
        <v>7</v>
      </c>
      <c r="B3" s="32"/>
      <c r="C3" s="32"/>
      <c r="D3" s="32"/>
      <c r="E3" s="32"/>
      <c r="F3" s="32"/>
      <c r="G3" s="32"/>
      <c r="H3" s="32"/>
      <c r="I3" s="32"/>
    </row>
    <row r="4" spans="1:37" ht="16.95" customHeight="1" x14ac:dyDescent="0.3">
      <c r="A4" s="2" t="s">
        <v>8</v>
      </c>
      <c r="B4" s="2" t="s">
        <v>9</v>
      </c>
      <c r="C4" s="3" t="s">
        <v>10</v>
      </c>
      <c r="D4" s="3" t="s">
        <v>86</v>
      </c>
      <c r="E4" s="3" t="s">
        <v>11</v>
      </c>
      <c r="F4" s="4">
        <v>1767</v>
      </c>
      <c r="G4" s="12">
        <v>20</v>
      </c>
      <c r="H4" s="5">
        <f>F4*G4/10000</f>
        <v>3.5339999999999998</v>
      </c>
      <c r="I4" s="8">
        <f>SUM(H4:H4)</f>
        <v>3.5339999999999998</v>
      </c>
      <c r="J4" s="11"/>
      <c r="P4" s="17"/>
      <c r="Q4" s="17"/>
      <c r="R4" s="18"/>
      <c r="S4" s="18"/>
      <c r="T4" s="19"/>
      <c r="U4" s="20"/>
      <c r="V4" s="21"/>
      <c r="W4" s="21"/>
      <c r="X4" s="22"/>
      <c r="AC4" s="2" t="s">
        <v>12</v>
      </c>
      <c r="AD4" s="2" t="s">
        <v>13</v>
      </c>
      <c r="AE4" s="3" t="s">
        <v>14</v>
      </c>
      <c r="AF4" s="3" t="s">
        <v>15</v>
      </c>
      <c r="AG4" s="4">
        <v>1000</v>
      </c>
      <c r="AH4" s="12" t="s">
        <v>16</v>
      </c>
      <c r="AI4" s="5">
        <v>2.2999999999999998</v>
      </c>
      <c r="AJ4" s="8">
        <f>SUM(AI4:AI4)</f>
        <v>2.2999999999999998</v>
      </c>
      <c r="AK4" s="11" t="s">
        <v>17</v>
      </c>
    </row>
    <row r="5" spans="1:37" x14ac:dyDescent="0.3">
      <c r="A5" s="29" t="s">
        <v>18</v>
      </c>
      <c r="B5" s="30"/>
      <c r="C5" s="30"/>
      <c r="D5" s="30"/>
      <c r="E5" s="30"/>
      <c r="F5" s="30"/>
      <c r="G5" s="30"/>
      <c r="H5" s="30"/>
      <c r="I5" s="31"/>
    </row>
    <row r="6" spans="1:37" x14ac:dyDescent="0.3">
      <c r="A6" s="2" t="s">
        <v>8</v>
      </c>
      <c r="B6" s="2" t="s">
        <v>19</v>
      </c>
      <c r="C6" s="2" t="s">
        <v>20</v>
      </c>
      <c r="D6" s="2" t="s">
        <v>85</v>
      </c>
      <c r="E6" s="3" t="s">
        <v>21</v>
      </c>
      <c r="F6" s="4">
        <v>366</v>
      </c>
      <c r="G6" s="12">
        <v>14</v>
      </c>
      <c r="H6" s="5">
        <f>F6*G6/10000</f>
        <v>0.51239999999999997</v>
      </c>
      <c r="I6" s="7">
        <f>H6</f>
        <v>0.51239999999999997</v>
      </c>
      <c r="J6" s="11"/>
    </row>
    <row r="7" spans="1:37" x14ac:dyDescent="0.3">
      <c r="A7" s="33" t="s">
        <v>22</v>
      </c>
      <c r="B7" s="34"/>
      <c r="C7" s="34"/>
      <c r="D7" s="34"/>
      <c r="E7" s="34"/>
      <c r="F7" s="34"/>
      <c r="G7" s="34"/>
      <c r="H7" s="34"/>
      <c r="I7" s="35"/>
    </row>
    <row r="8" spans="1:37" x14ac:dyDescent="0.3">
      <c r="A8" s="2" t="s">
        <v>8</v>
      </c>
      <c r="B8" s="13" t="s">
        <v>23</v>
      </c>
      <c r="C8" s="3" t="s">
        <v>24</v>
      </c>
      <c r="D8" s="3" t="s">
        <v>84</v>
      </c>
      <c r="E8" s="3" t="s">
        <v>25</v>
      </c>
      <c r="F8" s="4">
        <v>691</v>
      </c>
      <c r="G8" s="4">
        <v>10</v>
      </c>
      <c r="H8" s="5">
        <f>F8*G8/10000</f>
        <v>0.69099999999999995</v>
      </c>
      <c r="I8" s="7">
        <f>H8</f>
        <v>0.69099999999999995</v>
      </c>
      <c r="J8" s="11"/>
    </row>
    <row r="9" spans="1:37" x14ac:dyDescent="0.3">
      <c r="A9" s="33" t="s">
        <v>26</v>
      </c>
      <c r="B9" s="34"/>
      <c r="C9" s="34"/>
      <c r="D9" s="34"/>
      <c r="E9" s="34"/>
      <c r="F9" s="34"/>
      <c r="G9" s="34"/>
      <c r="H9" s="34"/>
      <c r="I9" s="35"/>
      <c r="J9" s="1"/>
    </row>
    <row r="10" spans="1:37" ht="28.8" x14ac:dyDescent="0.3">
      <c r="A10" s="42" t="s">
        <v>27</v>
      </c>
      <c r="B10" s="2" t="s">
        <v>28</v>
      </c>
      <c r="C10" s="14" t="s">
        <v>29</v>
      </c>
      <c r="D10" s="14" t="s">
        <v>81</v>
      </c>
      <c r="E10" s="3" t="s">
        <v>30</v>
      </c>
      <c r="F10" s="4">
        <v>1840</v>
      </c>
      <c r="G10" s="4">
        <v>10</v>
      </c>
      <c r="H10" s="5">
        <f>F10*G10/10000</f>
        <v>1.84</v>
      </c>
      <c r="I10" s="45">
        <f>SUM(H10,H11,H12)</f>
        <v>2.8070000000000004</v>
      </c>
    </row>
    <row r="11" spans="1:37" ht="28.95" customHeight="1" x14ac:dyDescent="0.3">
      <c r="A11" s="43"/>
      <c r="B11" s="2" t="s">
        <v>31</v>
      </c>
      <c r="C11" s="25" t="s">
        <v>32</v>
      </c>
      <c r="D11" s="25" t="s">
        <v>83</v>
      </c>
      <c r="E11" s="3" t="s">
        <v>33</v>
      </c>
      <c r="F11" s="4">
        <v>400</v>
      </c>
      <c r="G11" s="4">
        <v>10</v>
      </c>
      <c r="H11" s="5">
        <f>F11*G11/10000</f>
        <v>0.4</v>
      </c>
      <c r="I11" s="46"/>
    </row>
    <row r="12" spans="1:37" x14ac:dyDescent="0.3">
      <c r="A12" s="44"/>
      <c r="B12" s="2" t="s">
        <v>34</v>
      </c>
      <c r="C12" s="26"/>
      <c r="D12" s="26"/>
      <c r="E12" s="3" t="s">
        <v>35</v>
      </c>
      <c r="F12" s="4">
        <v>567</v>
      </c>
      <c r="G12" s="4">
        <v>10</v>
      </c>
      <c r="H12" s="5">
        <f>F12*G12/10000</f>
        <v>0.56699999999999995</v>
      </c>
      <c r="I12" s="47"/>
    </row>
    <row r="13" spans="1:37" x14ac:dyDescent="0.3">
      <c r="A13" s="29" t="s">
        <v>36</v>
      </c>
      <c r="B13" s="30"/>
      <c r="C13" s="30"/>
      <c r="D13" s="30"/>
      <c r="E13" s="30"/>
      <c r="F13" s="30"/>
      <c r="G13" s="30"/>
      <c r="H13" s="30"/>
      <c r="I13" s="31"/>
    </row>
    <row r="14" spans="1:37" x14ac:dyDescent="0.3">
      <c r="A14" s="42" t="s">
        <v>27</v>
      </c>
      <c r="B14" s="2" t="s">
        <v>37</v>
      </c>
      <c r="C14" s="2" t="s">
        <v>38</v>
      </c>
      <c r="D14" s="2" t="s">
        <v>87</v>
      </c>
      <c r="E14" s="3" t="s">
        <v>39</v>
      </c>
      <c r="F14" s="4">
        <v>180</v>
      </c>
      <c r="G14" s="4">
        <v>10</v>
      </c>
      <c r="H14" s="5">
        <f>F14*G14/10000</f>
        <v>0.18</v>
      </c>
      <c r="I14" s="45">
        <f>SUM(H14,H15)</f>
        <v>1.202</v>
      </c>
    </row>
    <row r="15" spans="1:37" ht="28.8" x14ac:dyDescent="0.3">
      <c r="A15" s="44"/>
      <c r="B15" s="2" t="s">
        <v>40</v>
      </c>
      <c r="C15" s="3" t="s">
        <v>41</v>
      </c>
      <c r="D15" s="3" t="s">
        <v>88</v>
      </c>
      <c r="E15" s="3" t="s">
        <v>42</v>
      </c>
      <c r="F15" s="4">
        <v>1022</v>
      </c>
      <c r="G15" s="4">
        <v>10</v>
      </c>
      <c r="H15" s="5">
        <f>F15*G15/10000</f>
        <v>1.022</v>
      </c>
      <c r="I15" s="47"/>
    </row>
    <row r="16" spans="1:37" x14ac:dyDescent="0.3">
      <c r="A16" s="33" t="s">
        <v>43</v>
      </c>
      <c r="B16" s="34"/>
      <c r="C16" s="34"/>
      <c r="D16" s="34"/>
      <c r="E16" s="34"/>
      <c r="F16" s="34"/>
      <c r="G16" s="34"/>
      <c r="H16" s="34"/>
      <c r="I16" s="35"/>
    </row>
    <row r="17" spans="1:9" ht="28.8" x14ac:dyDescent="0.3">
      <c r="A17" s="2" t="s">
        <v>44</v>
      </c>
      <c r="B17" s="2" t="s">
        <v>45</v>
      </c>
      <c r="C17" s="6" t="s">
        <v>46</v>
      </c>
      <c r="D17" s="6" t="s">
        <v>89</v>
      </c>
      <c r="E17" s="3" t="s">
        <v>47</v>
      </c>
      <c r="F17" s="10">
        <v>10</v>
      </c>
      <c r="G17" s="4">
        <v>5</v>
      </c>
      <c r="H17" s="16">
        <f>F17*G17/10000</f>
        <v>5.0000000000000001E-3</v>
      </c>
      <c r="I17" s="8">
        <f>H17</f>
        <v>5.0000000000000001E-3</v>
      </c>
    </row>
    <row r="18" spans="1:9" x14ac:dyDescent="0.3">
      <c r="A18" s="33" t="s">
        <v>48</v>
      </c>
      <c r="B18" s="34"/>
      <c r="C18" s="34"/>
      <c r="D18" s="34"/>
      <c r="E18" s="34"/>
      <c r="F18" s="34"/>
      <c r="G18" s="34"/>
      <c r="H18" s="34"/>
      <c r="I18" s="35"/>
    </row>
    <row r="19" spans="1:9" x14ac:dyDescent="0.3">
      <c r="A19" s="2" t="s">
        <v>8</v>
      </c>
      <c r="B19" s="13" t="s">
        <v>49</v>
      </c>
      <c r="C19" s="6" t="s">
        <v>50</v>
      </c>
      <c r="D19" s="6" t="s">
        <v>90</v>
      </c>
      <c r="E19" s="3" t="s">
        <v>51</v>
      </c>
      <c r="F19" s="10">
        <v>130</v>
      </c>
      <c r="G19" s="4">
        <v>10</v>
      </c>
      <c r="H19" s="16">
        <f>F19*G19/10000</f>
        <v>0.13</v>
      </c>
      <c r="I19" s="8">
        <f>H19</f>
        <v>0.13</v>
      </c>
    </row>
    <row r="20" spans="1:9" x14ac:dyDescent="0.3">
      <c r="A20" s="33" t="s">
        <v>52</v>
      </c>
      <c r="B20" s="34"/>
      <c r="C20" s="34"/>
      <c r="D20" s="34"/>
      <c r="E20" s="34"/>
      <c r="F20" s="34"/>
      <c r="G20" s="34"/>
      <c r="H20" s="34"/>
      <c r="I20" s="35"/>
    </row>
    <row r="21" spans="1:9" ht="43.2" x14ac:dyDescent="0.3">
      <c r="A21" s="39" t="s">
        <v>8</v>
      </c>
      <c r="B21" s="23" t="s">
        <v>53</v>
      </c>
      <c r="C21" s="6" t="s">
        <v>54</v>
      </c>
      <c r="D21" s="6" t="s">
        <v>91</v>
      </c>
      <c r="E21" s="3" t="s">
        <v>55</v>
      </c>
      <c r="F21" s="10">
        <v>734</v>
      </c>
      <c r="G21" s="4">
        <v>10</v>
      </c>
      <c r="H21" s="16">
        <f>F21*G21/10000</f>
        <v>0.73399999999999999</v>
      </c>
      <c r="I21" s="36">
        <f>H21+H23+H22</f>
        <v>1.2809999999999999</v>
      </c>
    </row>
    <row r="22" spans="1:9" x14ac:dyDescent="0.3">
      <c r="A22" s="40"/>
      <c r="B22" s="23" t="s">
        <v>56</v>
      </c>
      <c r="C22" s="6" t="s">
        <v>57</v>
      </c>
      <c r="D22" s="6" t="s">
        <v>92</v>
      </c>
      <c r="E22" s="3" t="s">
        <v>58</v>
      </c>
      <c r="F22" s="10">
        <v>299</v>
      </c>
      <c r="G22" s="4">
        <v>10</v>
      </c>
      <c r="H22" s="16">
        <f>F22*G22/10000</f>
        <v>0.29899999999999999</v>
      </c>
      <c r="I22" s="37"/>
    </row>
    <row r="23" spans="1:9" ht="29.4" thickBot="1" x14ac:dyDescent="0.35">
      <c r="A23" s="41"/>
      <c r="B23" s="23" t="s">
        <v>59</v>
      </c>
      <c r="C23" s="6" t="s">
        <v>60</v>
      </c>
      <c r="D23" s="6" t="s">
        <v>93</v>
      </c>
      <c r="E23" s="3" t="s">
        <v>61</v>
      </c>
      <c r="F23" s="10">
        <v>248</v>
      </c>
      <c r="G23" s="4">
        <v>10</v>
      </c>
      <c r="H23" s="16">
        <f>F23*G23/10000</f>
        <v>0.248</v>
      </c>
      <c r="I23" s="38"/>
    </row>
    <row r="24" spans="1:9" x14ac:dyDescent="0.3">
      <c r="F24" s="15"/>
      <c r="I24" s="27">
        <f>SUM(I4,I6,I8,I10,I14,I17,I19,I21)</f>
        <v>10.162400000000003</v>
      </c>
    </row>
    <row r="25" spans="1:9" ht="15" thickBot="1" x14ac:dyDescent="0.35">
      <c r="I25" s="28"/>
    </row>
  </sheetData>
  <mergeCells count="17">
    <mergeCell ref="I14:I15"/>
    <mergeCell ref="D11:D12"/>
    <mergeCell ref="I24:I25"/>
    <mergeCell ref="A13:I13"/>
    <mergeCell ref="A3:I3"/>
    <mergeCell ref="A9:I9"/>
    <mergeCell ref="A7:I7"/>
    <mergeCell ref="A5:I5"/>
    <mergeCell ref="A16:I16"/>
    <mergeCell ref="A18:I18"/>
    <mergeCell ref="A20:I20"/>
    <mergeCell ref="I21:I23"/>
    <mergeCell ref="A21:A23"/>
    <mergeCell ref="A10:A12"/>
    <mergeCell ref="C11:C12"/>
    <mergeCell ref="I10:I12"/>
    <mergeCell ref="A14:A15"/>
  </mergeCells>
  <hyperlinks>
    <hyperlink ref="AK4" r:id="rId1" xr:uid="{F56D35D3-0C35-4DF6-9D2B-A162FC0EECA8}"/>
  </hyperlinks>
  <pageMargins left="0.7" right="0.7" top="0.75" bottom="0.75" header="0.3" footer="0.3"/>
  <pageSetup paperSize="9" scale="95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FBEC0-D7A0-4069-83E4-CE81B9945697}">
  <dimension ref="A1:I11"/>
  <sheetViews>
    <sheetView tabSelected="1" workbookViewId="0">
      <selection activeCell="N6" sqref="N6"/>
    </sheetView>
  </sheetViews>
  <sheetFormatPr defaultRowHeight="14.4" x14ac:dyDescent="0.3"/>
  <cols>
    <col min="3" max="3" width="15.33203125" bestFit="1" customWidth="1"/>
    <col min="4" max="4" width="19.5546875" customWidth="1"/>
    <col min="5" max="5" width="11.6640625" bestFit="1" customWidth="1"/>
    <col min="7" max="7" width="10.33203125" customWidth="1"/>
    <col min="8" max="8" width="10.88671875" bestFit="1" customWidth="1"/>
  </cols>
  <sheetData>
    <row r="1" spans="1:9" x14ac:dyDescent="0.3">
      <c r="A1" s="9"/>
      <c r="B1" s="24" t="s">
        <v>0</v>
      </c>
      <c r="C1" s="24" t="s">
        <v>1</v>
      </c>
      <c r="D1" s="24" t="s">
        <v>82</v>
      </c>
      <c r="E1" s="24" t="s">
        <v>2</v>
      </c>
      <c r="F1" s="24" t="s">
        <v>3</v>
      </c>
      <c r="G1" s="24" t="s">
        <v>4</v>
      </c>
      <c r="H1" s="24" t="s">
        <v>5</v>
      </c>
      <c r="I1" s="24" t="s">
        <v>6</v>
      </c>
    </row>
    <row r="2" spans="1:9" x14ac:dyDescent="0.3">
      <c r="A2" s="32" t="s">
        <v>62</v>
      </c>
      <c r="B2" s="32"/>
      <c r="C2" s="32"/>
      <c r="D2" s="32"/>
      <c r="E2" s="32"/>
      <c r="F2" s="32"/>
      <c r="G2" s="32"/>
      <c r="H2" s="32"/>
      <c r="I2" s="32"/>
    </row>
    <row r="3" spans="1:9" ht="28.8" x14ac:dyDescent="0.3">
      <c r="A3" s="2" t="s">
        <v>8</v>
      </c>
      <c r="B3" s="2" t="s">
        <v>63</v>
      </c>
      <c r="C3" s="3" t="s">
        <v>64</v>
      </c>
      <c r="D3" s="3" t="s">
        <v>94</v>
      </c>
      <c r="E3" s="3" t="s">
        <v>65</v>
      </c>
      <c r="F3" s="4">
        <v>913</v>
      </c>
      <c r="G3" s="4">
        <v>30</v>
      </c>
      <c r="H3" s="5">
        <f>F3*G3/10000</f>
        <v>2.7389999999999999</v>
      </c>
      <c r="I3" s="8">
        <f>SUM(H3:H3)</f>
        <v>2.7389999999999999</v>
      </c>
    </row>
    <row r="4" spans="1:9" x14ac:dyDescent="0.3">
      <c r="A4" s="29" t="s">
        <v>66</v>
      </c>
      <c r="B4" s="30"/>
      <c r="C4" s="30"/>
      <c r="D4" s="30"/>
      <c r="E4" s="30"/>
      <c r="F4" s="30"/>
      <c r="G4" s="30"/>
      <c r="H4" s="30"/>
      <c r="I4" s="31"/>
    </row>
    <row r="5" spans="1:9" ht="28.8" x14ac:dyDescent="0.3">
      <c r="A5" s="2" t="s">
        <v>67</v>
      </c>
      <c r="B5" s="2" t="s">
        <v>68</v>
      </c>
      <c r="C5" s="2" t="s">
        <v>69</v>
      </c>
      <c r="D5" s="2" t="s">
        <v>95</v>
      </c>
      <c r="E5" s="3" t="s">
        <v>70</v>
      </c>
      <c r="F5" s="4">
        <v>955</v>
      </c>
      <c r="G5" s="12" t="s">
        <v>71</v>
      </c>
      <c r="H5" s="5" t="s">
        <v>72</v>
      </c>
      <c r="I5" s="7" t="str">
        <f>H5</f>
        <v>4,05 ha</v>
      </c>
    </row>
    <row r="6" spans="1:9" x14ac:dyDescent="0.3">
      <c r="A6" s="33" t="s">
        <v>73</v>
      </c>
      <c r="B6" s="34"/>
      <c r="C6" s="34"/>
      <c r="D6" s="34"/>
      <c r="E6" s="34"/>
      <c r="F6" s="34"/>
      <c r="G6" s="34"/>
      <c r="H6" s="34"/>
      <c r="I6" s="35"/>
    </row>
    <row r="7" spans="1:9" ht="43.2" x14ac:dyDescent="0.3">
      <c r="A7" s="2" t="s">
        <v>12</v>
      </c>
      <c r="B7" s="2" t="s">
        <v>74</v>
      </c>
      <c r="C7" s="3" t="s">
        <v>14</v>
      </c>
      <c r="D7" s="3" t="s">
        <v>96</v>
      </c>
      <c r="E7" s="3" t="s">
        <v>75</v>
      </c>
      <c r="F7" s="4">
        <v>1005</v>
      </c>
      <c r="G7" s="12" t="s">
        <v>76</v>
      </c>
      <c r="H7" s="5">
        <v>2.67</v>
      </c>
      <c r="I7" s="7">
        <f>H7</f>
        <v>2.67</v>
      </c>
    </row>
    <row r="8" spans="1:9" x14ac:dyDescent="0.3">
      <c r="A8" s="33" t="s">
        <v>77</v>
      </c>
      <c r="B8" s="34"/>
      <c r="C8" s="34"/>
      <c r="D8" s="34"/>
      <c r="E8" s="34"/>
      <c r="F8" s="34"/>
      <c r="G8" s="34"/>
      <c r="H8" s="34"/>
      <c r="I8" s="35"/>
    </row>
    <row r="9" spans="1:9" ht="87" thickBot="1" x14ac:dyDescent="0.35">
      <c r="A9" s="2" t="s">
        <v>78</v>
      </c>
      <c r="B9" s="2" t="s">
        <v>63</v>
      </c>
      <c r="C9" s="3" t="s">
        <v>79</v>
      </c>
      <c r="D9" s="3" t="s">
        <v>97</v>
      </c>
      <c r="E9" s="3" t="s">
        <v>80</v>
      </c>
      <c r="F9" s="10">
        <v>1334</v>
      </c>
      <c r="G9" s="4">
        <v>30</v>
      </c>
      <c r="H9" s="5">
        <f>F9*G9/10000</f>
        <v>4.0019999999999998</v>
      </c>
      <c r="I9" s="7">
        <f>H9</f>
        <v>4.0019999999999998</v>
      </c>
    </row>
    <row r="10" spans="1:9" x14ac:dyDescent="0.3">
      <c r="F10" s="15"/>
      <c r="I10" s="27">
        <f>SUM(I3:I9)</f>
        <v>9.4109999999999996</v>
      </c>
    </row>
    <row r="11" spans="1:9" ht="15" thickBot="1" x14ac:dyDescent="0.35">
      <c r="I11" s="28"/>
    </row>
  </sheetData>
  <mergeCells count="5">
    <mergeCell ref="I10:I11"/>
    <mergeCell ref="A2:I2"/>
    <mergeCell ref="A4:I4"/>
    <mergeCell ref="A6:I6"/>
    <mergeCell ref="A8:I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Laiendamine</vt:lpstr>
      <vt:lpstr>Puhastamine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Mihhail Naumov</dc:creator>
  <cp:keywords/>
  <dc:description/>
  <cp:lastModifiedBy>Jevgeni Zazõkin</cp:lastModifiedBy>
  <cp:revision/>
  <dcterms:created xsi:type="dcterms:W3CDTF">2015-06-05T18:17:20Z</dcterms:created>
  <dcterms:modified xsi:type="dcterms:W3CDTF">2023-03-27T12:14:21Z</dcterms:modified>
  <cp:category/>
  <cp:contentStatus/>
</cp:coreProperties>
</file>